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048 poplatky\"/>
    </mc:Choice>
  </mc:AlternateContent>
  <xr:revisionPtr revIDLastSave="0" documentId="13_ncr:1_{5ADF2823-C6ED-4D51-A821-8A7FE9640546}" xr6:coauthVersionLast="44" xr6:coauthVersionMax="44" xr10:uidLastSave="{00000000-0000-0000-0000-000000000000}"/>
  <bookViews>
    <workbookView xWindow="-108" yWindow="-108" windowWidth="23256" windowHeight="12720" xr2:uid="{A8A030BB-1DF5-451F-9F94-67ECA090132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6" i="1"/>
  <c r="G5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6" i="1"/>
  <c r="F5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6" i="1"/>
  <c r="E5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6" i="1"/>
  <c r="D5" i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8" i="1"/>
  <c r="C9" i="1" s="1"/>
  <c r="C10" i="1" s="1"/>
  <c r="C11" i="1" s="1"/>
  <c r="C7" i="1"/>
  <c r="C6" i="1"/>
  <c r="C5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7" i="1"/>
  <c r="B6" i="1"/>
  <c r="B5" i="1"/>
  <c r="I5" i="1" l="1"/>
  <c r="M35" i="1"/>
  <c r="M36" i="1" s="1"/>
  <c r="C35" i="1" l="1"/>
  <c r="C36" i="1" s="1"/>
  <c r="E35" i="1"/>
  <c r="E36" i="1" s="1"/>
  <c r="D35" i="1"/>
  <c r="D36" i="1" s="1"/>
  <c r="G35" i="1"/>
  <c r="G36" i="1" s="1"/>
  <c r="F35" i="1"/>
  <c r="F36" i="1" s="1"/>
</calcChain>
</file>

<file path=xl/sharedStrings.xml><?xml version="1.0" encoding="utf-8"?>
<sst xmlns="http://schemas.openxmlformats.org/spreadsheetml/2006/main" count="15" uniqueCount="15">
  <si>
    <t>Fond A</t>
  </si>
  <si>
    <t>Fond</t>
  </si>
  <si>
    <t>Návratnost</t>
  </si>
  <si>
    <t>Fond B</t>
  </si>
  <si>
    <t>Fond C</t>
  </si>
  <si>
    <t>Fond D</t>
  </si>
  <si>
    <t>Fond E</t>
  </si>
  <si>
    <t>Fond F</t>
  </si>
  <si>
    <t>Roční poplatek</t>
  </si>
  <si>
    <t>Rozdíl</t>
  </si>
  <si>
    <t>Celkem vlastní prostředky</t>
  </si>
  <si>
    <t>Rozdíl celkem v %</t>
  </si>
  <si>
    <t>Manuální nákupy</t>
  </si>
  <si>
    <t>Roční příspěvek</t>
  </si>
  <si>
    <t>Poplatek za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</si>
</sst>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8EFC1-2198-43D8-9908-4CA2C109FB5D}">
  <dimension ref="A1:O36"/>
  <sheetViews>
    <sheetView tabSelected="1" workbookViewId="0">
      <selection activeCell="M1" sqref="M1"/>
    </sheetView>
  </sheetViews>
  <sheetFormatPr defaultRowHeight="14.4" x14ac:dyDescent="0.3"/>
  <cols>
    <col min="1" max="1" width="15.44140625" bestFit="1" customWidth="1"/>
    <col min="2" max="2" width="11" customWidth="1"/>
    <col min="3" max="3" width="12.21875" bestFit="1" customWidth="1"/>
    <col min="4" max="7" width="11.44140625" bestFit="1" customWidth="1"/>
  </cols>
  <sheetData>
    <row r="1" spans="1:15" x14ac:dyDescent="0.3">
      <c r="A1" t="s">
        <v>1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M1" t="s">
        <v>12</v>
      </c>
    </row>
    <row r="2" spans="1:15" x14ac:dyDescent="0.3">
      <c r="A2" t="s">
        <v>2</v>
      </c>
      <c r="B2">
        <v>8</v>
      </c>
      <c r="C2">
        <v>8</v>
      </c>
      <c r="D2">
        <v>8</v>
      </c>
      <c r="E2">
        <v>8</v>
      </c>
      <c r="F2">
        <v>8</v>
      </c>
      <c r="G2">
        <v>8</v>
      </c>
      <c r="M2">
        <v>8</v>
      </c>
      <c r="O2" t="s">
        <v>14</v>
      </c>
    </row>
    <row r="3" spans="1:15" x14ac:dyDescent="0.3">
      <c r="A3" t="s">
        <v>8</v>
      </c>
      <c r="B3">
        <v>0</v>
      </c>
      <c r="C3">
        <v>7.0000000000000007E-2</v>
      </c>
      <c r="D3">
        <v>0.5</v>
      </c>
      <c r="E3">
        <v>1</v>
      </c>
      <c r="F3">
        <v>1.5</v>
      </c>
      <c r="G3">
        <v>2</v>
      </c>
      <c r="M3">
        <v>7.0000000000000007E-2</v>
      </c>
      <c r="O3">
        <v>50</v>
      </c>
    </row>
    <row r="4" spans="1:15" x14ac:dyDescent="0.3">
      <c r="A4" t="s">
        <v>13</v>
      </c>
      <c r="B4">
        <v>12000</v>
      </c>
      <c r="C4">
        <v>12000</v>
      </c>
      <c r="D4">
        <v>12000</v>
      </c>
      <c r="E4">
        <v>12000</v>
      </c>
      <c r="F4">
        <v>12000</v>
      </c>
      <c r="G4">
        <v>12000</v>
      </c>
      <c r="I4" t="s">
        <v>10</v>
      </c>
      <c r="M4">
        <v>12000</v>
      </c>
    </row>
    <row r="5" spans="1:15" x14ac:dyDescent="0.3">
      <c r="A5">
        <v>1</v>
      </c>
      <c r="B5" s="2">
        <f>$B$4+B4*($B$2/100)</f>
        <v>12960</v>
      </c>
      <c r="C5" s="2">
        <f>$C$4+C4*(($C$2/100)-($C$3/100))</f>
        <v>12951.6</v>
      </c>
      <c r="D5" s="2">
        <f>$D$4+D4*(($D$2/100)-($D$3/100))</f>
        <v>12900</v>
      </c>
      <c r="E5" s="2">
        <f>$E$4+E4*(($E$2/100)-($E$3/100))</f>
        <v>12840</v>
      </c>
      <c r="F5" s="2">
        <f>$F$4+F4*(($F$2/100)-($F$3/100))</f>
        <v>12780</v>
      </c>
      <c r="G5" s="2">
        <f>$G$4+G4*(($G$2/100)-($G$3/100))</f>
        <v>12720</v>
      </c>
      <c r="I5">
        <f>12000*30</f>
        <v>360000</v>
      </c>
      <c r="M5" s="2">
        <f>$C$4+M4*(($M$2/100)-($C$3/100))-($O$3*12)</f>
        <v>12351.6</v>
      </c>
    </row>
    <row r="6" spans="1:15" x14ac:dyDescent="0.3">
      <c r="A6">
        <v>2</v>
      </c>
      <c r="B6" s="2">
        <f>($B$4+B5)+($B$4+B5)*($B$2/100)</f>
        <v>26956.799999999999</v>
      </c>
      <c r="C6" s="2">
        <f>($C$4+C5)+($C$4+C5)*(($C$2/100)-($C$3/100))</f>
        <v>26930.261879999998</v>
      </c>
      <c r="D6" s="2">
        <f>($D$4+D5)+($D$4+D5)*(($D$2/100)-($D$3/100))</f>
        <v>26767.5</v>
      </c>
      <c r="E6" s="2">
        <f>($E$4+E5)+($E$4+E5)*(($E$2/100)-($E$3/100))</f>
        <v>26578.799999999999</v>
      </c>
      <c r="F6" s="2">
        <f>($F$4+F5)+($F$4+F5)*(($F$2/100)-($F$3/100))</f>
        <v>26390.7</v>
      </c>
      <c r="G6" s="2">
        <f>($G$4+G5)+($G$4+G5)*(($G$2/100)-($G$3/100))</f>
        <v>26203.200000000001</v>
      </c>
      <c r="M6" s="2">
        <f>($C$4+M5)+($C$4+M5)*(($M$2/100)-($C$3/100))-($O$3*12)</f>
        <v>25682.681879999996</v>
      </c>
    </row>
    <row r="7" spans="1:15" x14ac:dyDescent="0.3">
      <c r="A7">
        <v>3</v>
      </c>
      <c r="B7" s="2">
        <f>($B$4+B6)+($B$4+B6)*($B$2/100)</f>
        <v>42073.344000000005</v>
      </c>
      <c r="C7" s="2">
        <f>($C$4+C6)+($C$4+C6)*(($C$2/100)-($C$3/100))</f>
        <v>42017.431647083999</v>
      </c>
      <c r="D7" s="2">
        <f t="shared" ref="D7:D34" si="0">($D$4+D6)+($D$4+D6)*(($D$2/100)-($D$3/100))</f>
        <v>41675.0625</v>
      </c>
      <c r="E7" s="2">
        <f t="shared" ref="E7:E34" si="1">($E$4+E6)+($E$4+E6)*(($E$2/100)-($E$3/100))</f>
        <v>41279.316000000006</v>
      </c>
      <c r="F7" s="2">
        <f t="shared" ref="F7:F34" si="2">($F$4+F6)+($F$4+F6)*(($F$2/100)-($F$3/100))</f>
        <v>40886.095499999996</v>
      </c>
      <c r="G7" s="2">
        <f t="shared" ref="G7:G34" si="3">($G$4+G6)+($G$4+G6)*(($G$2/100)-($G$3/100))</f>
        <v>40495.392</v>
      </c>
      <c r="M7" s="2">
        <f t="shared" ref="M7:M34" si="4">($C$4+M6)+($C$4+M6)*(($M$2/100)-($C$3/100))-($O$3*12)</f>
        <v>40070.918553083997</v>
      </c>
    </row>
    <row r="8" spans="1:15" x14ac:dyDescent="0.3">
      <c r="A8">
        <v>4</v>
      </c>
      <c r="B8" s="2">
        <f t="shared" ref="B8:B34" si="5">($B$4+B7)+($B$4+B7)*($B$2/100)</f>
        <v>58399.211520000004</v>
      </c>
      <c r="C8" s="2">
        <f t="shared" ref="C8:C34" si="6">($C$4+C7)+($C$4+C7)*(($C$2/100)-($C$3/100))</f>
        <v>58301.013976697759</v>
      </c>
      <c r="D8" s="2">
        <f t="shared" si="0"/>
        <v>57700.692187499997</v>
      </c>
      <c r="E8" s="2">
        <f t="shared" si="1"/>
        <v>57008.868120000006</v>
      </c>
      <c r="F8" s="2">
        <f t="shared" si="2"/>
        <v>56323.691707499995</v>
      </c>
      <c r="G8" s="2">
        <f t="shared" si="3"/>
        <v>55645.115519999999</v>
      </c>
      <c r="M8" s="2">
        <f t="shared" si="4"/>
        <v>55600.142394343558</v>
      </c>
    </row>
    <row r="9" spans="1:15" x14ac:dyDescent="0.3">
      <c r="A9">
        <v>5</v>
      </c>
      <c r="B9" s="2">
        <f t="shared" si="5"/>
        <v>76031.148441600017</v>
      </c>
      <c r="C9" s="2">
        <f t="shared" si="6"/>
        <v>75875.884385049882</v>
      </c>
      <c r="D9" s="2">
        <f t="shared" si="0"/>
        <v>74928.244101562494</v>
      </c>
      <c r="E9" s="2">
        <f t="shared" si="1"/>
        <v>73839.488888399996</v>
      </c>
      <c r="F9" s="2">
        <f t="shared" si="2"/>
        <v>72764.731668487497</v>
      </c>
      <c r="G9" s="2">
        <f t="shared" si="3"/>
        <v>71703.822451199987</v>
      </c>
      <c r="M9" s="2">
        <f t="shared" si="4"/>
        <v>72360.833686215017</v>
      </c>
    </row>
    <row r="10" spans="1:15" x14ac:dyDescent="0.3">
      <c r="A10">
        <v>6</v>
      </c>
      <c r="B10" s="2">
        <f t="shared" si="5"/>
        <v>95073.640316928024</v>
      </c>
      <c r="C10" s="2">
        <f t="shared" si="6"/>
        <v>94844.442016784335</v>
      </c>
      <c r="D10" s="2">
        <f t="shared" si="0"/>
        <v>93447.862409179681</v>
      </c>
      <c r="E10" s="2">
        <f t="shared" si="1"/>
        <v>91848.25311058799</v>
      </c>
      <c r="F10" s="2">
        <f t="shared" si="2"/>
        <v>90274.439226939183</v>
      </c>
      <c r="G10" s="2">
        <f t="shared" si="3"/>
        <v>88726.05179827199</v>
      </c>
      <c r="M10" s="2">
        <f t="shared" si="4"/>
        <v>90450.64779753187</v>
      </c>
    </row>
    <row r="11" spans="1:15" x14ac:dyDescent="0.3">
      <c r="A11">
        <v>7</v>
      </c>
      <c r="B11" s="2">
        <f t="shared" si="5"/>
        <v>115639.53154228226</v>
      </c>
      <c r="C11" s="2">
        <f t="shared" si="6"/>
        <v>115317.20626871534</v>
      </c>
      <c r="D11" s="2">
        <f t="shared" si="0"/>
        <v>113356.45208986815</v>
      </c>
      <c r="E11" s="2">
        <f t="shared" si="1"/>
        <v>111117.63082832914</v>
      </c>
      <c r="F11" s="2">
        <f t="shared" si="2"/>
        <v>108922.27777669023</v>
      </c>
      <c r="G11" s="2">
        <f t="shared" si="3"/>
        <v>106769.61490616831</v>
      </c>
      <c r="M11" s="2">
        <f t="shared" si="4"/>
        <v>109974.98416787614</v>
      </c>
    </row>
    <row r="12" spans="1:15" x14ac:dyDescent="0.3">
      <c r="A12">
        <v>8</v>
      </c>
      <c r="B12" s="2">
        <f t="shared" si="5"/>
        <v>137850.69406566484</v>
      </c>
      <c r="C12" s="2">
        <f t="shared" si="6"/>
        <v>137413.46072582447</v>
      </c>
      <c r="D12" s="2">
        <f t="shared" si="0"/>
        <v>134758.18599660826</v>
      </c>
      <c r="E12" s="2">
        <f t="shared" si="1"/>
        <v>131735.8649863122</v>
      </c>
      <c r="F12" s="2">
        <f t="shared" si="2"/>
        <v>128782.2258321751</v>
      </c>
      <c r="G12" s="2">
        <f t="shared" si="3"/>
        <v>125895.79180053841</v>
      </c>
      <c r="M12" s="2">
        <f t="shared" si="4"/>
        <v>131047.60041238871</v>
      </c>
    </row>
    <row r="13" spans="1:15" x14ac:dyDescent="0.3">
      <c r="A13">
        <v>9</v>
      </c>
      <c r="B13" s="2">
        <f t="shared" si="5"/>
        <v>161838.74959091801</v>
      </c>
      <c r="C13" s="2">
        <f t="shared" si="6"/>
        <v>161261.94816138234</v>
      </c>
      <c r="D13" s="2">
        <f t="shared" si="0"/>
        <v>157765.04994635389</v>
      </c>
      <c r="E13" s="2">
        <f t="shared" si="1"/>
        <v>153797.37553535405</v>
      </c>
      <c r="F13" s="2">
        <f t="shared" si="2"/>
        <v>149933.0705112665</v>
      </c>
      <c r="G13" s="2">
        <f t="shared" si="3"/>
        <v>146169.53930857073</v>
      </c>
      <c r="M13" s="2">
        <f t="shared" si="4"/>
        <v>153791.27512509114</v>
      </c>
    </row>
    <row r="14" spans="1:15" x14ac:dyDescent="0.3">
      <c r="A14">
        <v>10</v>
      </c>
      <c r="B14" s="2">
        <f t="shared" si="5"/>
        <v>187745.84955819146</v>
      </c>
      <c r="C14" s="2">
        <f t="shared" si="6"/>
        <v>187001.62065057998</v>
      </c>
      <c r="D14" s="2">
        <f t="shared" si="0"/>
        <v>182497.42869233043</v>
      </c>
      <c r="E14" s="2">
        <f t="shared" si="1"/>
        <v>177403.19182282884</v>
      </c>
      <c r="F14" s="2">
        <f t="shared" si="2"/>
        <v>172458.72009449883</v>
      </c>
      <c r="G14" s="2">
        <f t="shared" si="3"/>
        <v>167659.71166708498</v>
      </c>
      <c r="M14" s="2">
        <f t="shared" si="4"/>
        <v>178338.52324251086</v>
      </c>
    </row>
    <row r="15" spans="1:15" x14ac:dyDescent="0.3">
      <c r="A15">
        <v>11</v>
      </c>
      <c r="B15" s="2">
        <f t="shared" si="5"/>
        <v>215725.51752284679</v>
      </c>
      <c r="C15" s="2">
        <f t="shared" si="6"/>
        <v>214782.44916817098</v>
      </c>
      <c r="D15" s="2">
        <f t="shared" si="0"/>
        <v>209084.73584425522</v>
      </c>
      <c r="E15" s="2">
        <f t="shared" si="1"/>
        <v>202661.41525042686</v>
      </c>
      <c r="F15" s="2">
        <f t="shared" si="2"/>
        <v>196448.53690064125</v>
      </c>
      <c r="G15" s="2">
        <f t="shared" si="3"/>
        <v>190439.29436711007</v>
      </c>
      <c r="M15" s="2">
        <f t="shared" si="4"/>
        <v>204832.36813564197</v>
      </c>
    </row>
    <row r="16" spans="1:15" x14ac:dyDescent="0.3">
      <c r="A16">
        <v>12</v>
      </c>
      <c r="B16" s="2">
        <f t="shared" si="5"/>
        <v>245943.55892467452</v>
      </c>
      <c r="C16" s="2">
        <f t="shared" si="6"/>
        <v>244766.29738720693</v>
      </c>
      <c r="D16" s="2">
        <f t="shared" si="0"/>
        <v>237666.09103257436</v>
      </c>
      <c r="E16" s="2">
        <f t="shared" si="1"/>
        <v>229687.71431795674</v>
      </c>
      <c r="F16" s="2">
        <f t="shared" si="2"/>
        <v>221997.69179918294</v>
      </c>
      <c r="G16" s="2">
        <f t="shared" si="3"/>
        <v>214585.65202913666</v>
      </c>
      <c r="M16" s="2">
        <f t="shared" si="4"/>
        <v>233427.17492879837</v>
      </c>
    </row>
    <row r="17" spans="1:13" x14ac:dyDescent="0.3">
      <c r="A17">
        <v>13</v>
      </c>
      <c r="B17" s="2">
        <f t="shared" si="5"/>
        <v>278579.04363864847</v>
      </c>
      <c r="C17" s="2">
        <f t="shared" si="6"/>
        <v>277127.86477001244</v>
      </c>
      <c r="D17" s="2">
        <f t="shared" si="0"/>
        <v>268391.04786001745</v>
      </c>
      <c r="E17" s="2">
        <f t="shared" si="1"/>
        <v>258605.85432021372</v>
      </c>
      <c r="F17" s="2">
        <f t="shared" si="2"/>
        <v>249207.54176612984</v>
      </c>
      <c r="G17" s="2">
        <f t="shared" si="3"/>
        <v>240180.79115088485</v>
      </c>
      <c r="M17" s="2">
        <f t="shared" si="4"/>
        <v>264289.54990065208</v>
      </c>
    </row>
    <row r="18" spans="1:13" x14ac:dyDescent="0.3">
      <c r="A18">
        <v>14</v>
      </c>
      <c r="B18" s="2">
        <f t="shared" si="5"/>
        <v>313825.36712974036</v>
      </c>
      <c r="C18" s="2">
        <f t="shared" si="6"/>
        <v>312055.70444627444</v>
      </c>
      <c r="D18" s="2">
        <f t="shared" si="0"/>
        <v>301420.37644951878</v>
      </c>
      <c r="E18" s="2">
        <f t="shared" si="1"/>
        <v>289548.26412262867</v>
      </c>
      <c r="F18" s="2">
        <f t="shared" si="2"/>
        <v>278186.03198092827</v>
      </c>
      <c r="G18" s="2">
        <f t="shared" si="3"/>
        <v>267311.63861993793</v>
      </c>
      <c r="M18" s="2">
        <f t="shared" si="4"/>
        <v>297599.3112077738</v>
      </c>
    </row>
    <row r="19" spans="1:13" x14ac:dyDescent="0.3">
      <c r="A19">
        <v>15</v>
      </c>
      <c r="B19" s="2">
        <f t="shared" si="5"/>
        <v>351891.39650011959</v>
      </c>
      <c r="C19" s="2">
        <f t="shared" si="6"/>
        <v>349753.32180886401</v>
      </c>
      <c r="D19" s="2">
        <f t="shared" si="0"/>
        <v>336926.90468323266</v>
      </c>
      <c r="E19" s="2">
        <f t="shared" si="1"/>
        <v>322656.64261121268</v>
      </c>
      <c r="F19" s="2">
        <f t="shared" si="2"/>
        <v>309048.12405968859</v>
      </c>
      <c r="G19" s="2">
        <f t="shared" si="3"/>
        <v>296070.33693713421</v>
      </c>
      <c r="M19" s="2">
        <f t="shared" si="4"/>
        <v>333550.53658655024</v>
      </c>
    </row>
    <row r="20" spans="1:13" x14ac:dyDescent="0.3">
      <c r="A20">
        <v>16</v>
      </c>
      <c r="B20" s="2">
        <f t="shared" si="5"/>
        <v>393002.70822012913</v>
      </c>
      <c r="C20" s="2">
        <f t="shared" si="6"/>
        <v>390440.3602283069</v>
      </c>
      <c r="D20" s="2">
        <f t="shared" si="0"/>
        <v>375096.4225344751</v>
      </c>
      <c r="E20" s="2">
        <f t="shared" si="1"/>
        <v>358082.60759399756</v>
      </c>
      <c r="F20" s="2">
        <f t="shared" si="2"/>
        <v>341916.25212356832</v>
      </c>
      <c r="G20" s="2">
        <f t="shared" si="3"/>
        <v>326554.55715336226</v>
      </c>
      <c r="M20" s="2">
        <f t="shared" si="4"/>
        <v>372352.6941378637</v>
      </c>
    </row>
    <row r="21" spans="1:13" x14ac:dyDescent="0.3">
      <c r="A21">
        <v>17</v>
      </c>
      <c r="B21" s="2">
        <f t="shared" si="5"/>
        <v>437402.92487773945</v>
      </c>
      <c r="C21" s="2">
        <f t="shared" si="6"/>
        <v>434353.88079441164</v>
      </c>
      <c r="D21" s="2">
        <f t="shared" si="0"/>
        <v>416128.65422456071</v>
      </c>
      <c r="E21" s="2">
        <f t="shared" si="1"/>
        <v>395988.3901255774</v>
      </c>
      <c r="F21" s="2">
        <f t="shared" si="2"/>
        <v>376920.80851160025</v>
      </c>
      <c r="G21" s="2">
        <f t="shared" si="3"/>
        <v>358867.830582564</v>
      </c>
      <c r="M21" s="2">
        <f t="shared" si="4"/>
        <v>414231.86278299626</v>
      </c>
    </row>
    <row r="22" spans="1:13" x14ac:dyDescent="0.3">
      <c r="A22">
        <v>18</v>
      </c>
      <c r="B22" s="2">
        <f t="shared" si="5"/>
        <v>485355.15886795858</v>
      </c>
      <c r="C22" s="2">
        <f t="shared" si="6"/>
        <v>481749.7435414085</v>
      </c>
      <c r="D22" s="2">
        <f t="shared" si="0"/>
        <v>460238.30329140276</v>
      </c>
      <c r="E22" s="2">
        <f t="shared" si="1"/>
        <v>436547.57743436779</v>
      </c>
      <c r="F22" s="2">
        <f t="shared" si="2"/>
        <v>414200.66106485424</v>
      </c>
      <c r="G22" s="2">
        <f t="shared" si="3"/>
        <v>393119.90041751781</v>
      </c>
      <c r="M22" s="2">
        <f t="shared" si="4"/>
        <v>459432.04950168787</v>
      </c>
    </row>
    <row r="23" spans="1:13" x14ac:dyDescent="0.3">
      <c r="A23">
        <v>19</v>
      </c>
      <c r="B23" s="2">
        <f t="shared" si="5"/>
        <v>537143.57157739531</v>
      </c>
      <c r="C23" s="2">
        <f t="shared" si="6"/>
        <v>532904.09820424218</v>
      </c>
      <c r="D23" s="2">
        <f t="shared" si="0"/>
        <v>507656.17603825795</v>
      </c>
      <c r="E23" s="2">
        <f t="shared" si="1"/>
        <v>479945.90785477357</v>
      </c>
      <c r="F23" s="2">
        <f t="shared" si="2"/>
        <v>453903.70403406979</v>
      </c>
      <c r="G23" s="2">
        <f t="shared" si="3"/>
        <v>429427.09444256889</v>
      </c>
      <c r="M23" s="2">
        <f t="shared" si="4"/>
        <v>508216.61102717172</v>
      </c>
    </row>
    <row r="24" spans="1:13" x14ac:dyDescent="0.3">
      <c r="A24">
        <v>20</v>
      </c>
      <c r="B24" s="2">
        <f t="shared" si="5"/>
        <v>593075.05730358697</v>
      </c>
      <c r="C24" s="2">
        <f t="shared" si="6"/>
        <v>588114.99319183861</v>
      </c>
      <c r="D24" s="2">
        <f t="shared" si="0"/>
        <v>558630.3892411273</v>
      </c>
      <c r="E24" s="2">
        <f t="shared" si="1"/>
        <v>526382.12140460778</v>
      </c>
      <c r="F24" s="2">
        <f t="shared" si="2"/>
        <v>496187.44479628431</v>
      </c>
      <c r="G24" s="2">
        <f t="shared" si="3"/>
        <v>467912.72010912304</v>
      </c>
      <c r="M24" s="2">
        <f t="shared" si="4"/>
        <v>560869.78828162642</v>
      </c>
    </row>
    <row r="25" spans="1:13" x14ac:dyDescent="0.3">
      <c r="A25">
        <v>21</v>
      </c>
      <c r="B25" s="2">
        <f t="shared" si="5"/>
        <v>653481.06188787392</v>
      </c>
      <c r="C25" s="2">
        <f t="shared" si="6"/>
        <v>647704.11215195141</v>
      </c>
      <c r="D25" s="2">
        <f t="shared" si="0"/>
        <v>613427.66843421187</v>
      </c>
      <c r="E25" s="2">
        <f t="shared" si="1"/>
        <v>576068.86990293034</v>
      </c>
      <c r="F25" s="2">
        <f t="shared" si="2"/>
        <v>541219.62870804279</v>
      </c>
      <c r="G25" s="2">
        <f t="shared" si="3"/>
        <v>508707.4833156704</v>
      </c>
      <c r="M25" s="2">
        <f t="shared" si="4"/>
        <v>617698.36249235936</v>
      </c>
    </row>
    <row r="26" spans="1:13" x14ac:dyDescent="0.3">
      <c r="A26">
        <v>22</v>
      </c>
      <c r="B26" s="2">
        <f t="shared" si="5"/>
        <v>718719.5468389038</v>
      </c>
      <c r="C26" s="2">
        <f t="shared" si="6"/>
        <v>712018.64824560122</v>
      </c>
      <c r="D26" s="2">
        <f t="shared" si="0"/>
        <v>672334.74356677779</v>
      </c>
      <c r="E26" s="2">
        <f t="shared" si="1"/>
        <v>629233.69079613546</v>
      </c>
      <c r="F26" s="2">
        <f t="shared" si="2"/>
        <v>589178.90457406559</v>
      </c>
      <c r="G26" s="2">
        <f t="shared" si="3"/>
        <v>551949.93231461057</v>
      </c>
      <c r="M26" s="2">
        <f t="shared" si="4"/>
        <v>679033.4426380035</v>
      </c>
    </row>
    <row r="27" spans="1:13" x14ac:dyDescent="0.3">
      <c r="A27">
        <v>23</v>
      </c>
      <c r="B27" s="2">
        <f t="shared" si="5"/>
        <v>789177.11058601609</v>
      </c>
      <c r="C27" s="2">
        <f t="shared" si="6"/>
        <v>781433.32705147739</v>
      </c>
      <c r="D27" s="2">
        <f t="shared" si="0"/>
        <v>735659.84933428618</v>
      </c>
      <c r="E27" s="2">
        <f t="shared" si="1"/>
        <v>686120.04915186495</v>
      </c>
      <c r="F27" s="2">
        <f t="shared" si="2"/>
        <v>640255.53337137983</v>
      </c>
      <c r="G27" s="2">
        <f t="shared" si="3"/>
        <v>597786.92825348722</v>
      </c>
      <c r="M27" s="2">
        <f t="shared" si="4"/>
        <v>745232.39463919715</v>
      </c>
    </row>
    <row r="28" spans="1:13" x14ac:dyDescent="0.3">
      <c r="A28">
        <v>24</v>
      </c>
      <c r="B28" s="2">
        <f t="shared" si="5"/>
        <v>865271.27943289734</v>
      </c>
      <c r="C28" s="2">
        <f t="shared" si="6"/>
        <v>856352.58988665952</v>
      </c>
      <c r="D28" s="2">
        <f t="shared" si="0"/>
        <v>803734.33803435764</v>
      </c>
      <c r="E28" s="2">
        <f t="shared" si="1"/>
        <v>746988.45259249548</v>
      </c>
      <c r="F28" s="2">
        <f t="shared" si="2"/>
        <v>694652.14304051956</v>
      </c>
      <c r="G28" s="2">
        <f t="shared" si="3"/>
        <v>646374.14394869644</v>
      </c>
      <c r="M28" s="2">
        <f t="shared" si="4"/>
        <v>816680.92353408551</v>
      </c>
    </row>
    <row r="29" spans="1:13" x14ac:dyDescent="0.3">
      <c r="A29">
        <v>25</v>
      </c>
      <c r="B29" s="2">
        <f t="shared" si="5"/>
        <v>947452.98178752908</v>
      </c>
      <c r="C29" s="2">
        <f t="shared" si="6"/>
        <v>937212.95026467158</v>
      </c>
      <c r="D29" s="2">
        <f t="shared" si="0"/>
        <v>876914.41338693444</v>
      </c>
      <c r="E29" s="2">
        <f t="shared" si="1"/>
        <v>812117.64427397016</v>
      </c>
      <c r="F29" s="2">
        <f t="shared" si="2"/>
        <v>752584.53233815334</v>
      </c>
      <c r="G29" s="2">
        <f t="shared" si="3"/>
        <v>697876.59258561826</v>
      </c>
      <c r="M29" s="2">
        <f t="shared" si="4"/>
        <v>893795.32077033853</v>
      </c>
    </row>
    <row r="30" spans="1:13" x14ac:dyDescent="0.3">
      <c r="A30">
        <v>26</v>
      </c>
      <c r="B30" s="2">
        <f t="shared" si="5"/>
        <v>1036209.2203305314</v>
      </c>
      <c r="C30" s="2">
        <f t="shared" si="6"/>
        <v>1024485.53722066</v>
      </c>
      <c r="D30" s="2">
        <f t="shared" si="0"/>
        <v>955582.9943909545</v>
      </c>
      <c r="E30" s="2">
        <f t="shared" si="1"/>
        <v>881805.87937314808</v>
      </c>
      <c r="F30" s="2">
        <f t="shared" si="2"/>
        <v>814282.52694013331</v>
      </c>
      <c r="G30" s="2">
        <f t="shared" si="3"/>
        <v>752469.1881407554</v>
      </c>
      <c r="M30" s="2">
        <f t="shared" si="4"/>
        <v>977024.88970742631</v>
      </c>
    </row>
    <row r="31" spans="1:13" x14ac:dyDescent="0.3">
      <c r="A31">
        <v>27</v>
      </c>
      <c r="B31" s="2">
        <f t="shared" si="5"/>
        <v>1132065.9579569739</v>
      </c>
      <c r="C31" s="2">
        <f t="shared" si="6"/>
        <v>1118678.8403222584</v>
      </c>
      <c r="D31" s="2">
        <f t="shared" si="0"/>
        <v>1040151.7189702761</v>
      </c>
      <c r="E31" s="2">
        <f t="shared" si="1"/>
        <v>956372.29092926846</v>
      </c>
      <c r="F31" s="2">
        <f t="shared" si="2"/>
        <v>879990.89119124203</v>
      </c>
      <c r="G31" s="2">
        <f t="shared" si="3"/>
        <v>810337.33942920074</v>
      </c>
      <c r="M31" s="2">
        <f t="shared" si="4"/>
        <v>1066854.5634612252</v>
      </c>
    </row>
    <row r="32" spans="1:13" x14ac:dyDescent="0.3">
      <c r="A32">
        <v>28</v>
      </c>
      <c r="B32" s="2">
        <f t="shared" si="5"/>
        <v>1235591.2345935318</v>
      </c>
      <c r="C32" s="2">
        <f t="shared" si="6"/>
        <v>1220341.6723598135</v>
      </c>
      <c r="D32" s="2">
        <f t="shared" si="0"/>
        <v>1131063.0978930467</v>
      </c>
      <c r="E32" s="2">
        <f t="shared" si="1"/>
        <v>1036158.3512943173</v>
      </c>
      <c r="F32" s="2">
        <f t="shared" si="2"/>
        <v>949970.29911867273</v>
      </c>
      <c r="G32" s="2">
        <f t="shared" si="3"/>
        <v>871677.57979495276</v>
      </c>
      <c r="M32" s="2">
        <f t="shared" si="4"/>
        <v>1163807.7303437004</v>
      </c>
    </row>
    <row r="33" spans="1:13" x14ac:dyDescent="0.3">
      <c r="A33">
        <v>29</v>
      </c>
      <c r="B33" s="2">
        <f t="shared" si="5"/>
        <v>1347398.5333610144</v>
      </c>
      <c r="C33" s="2">
        <f t="shared" si="6"/>
        <v>1330066.3669779466</v>
      </c>
      <c r="D33" s="2">
        <f t="shared" si="0"/>
        <v>1228792.8302350251</v>
      </c>
      <c r="E33" s="2">
        <f t="shared" si="1"/>
        <v>1121529.4358849195</v>
      </c>
      <c r="F33" s="2">
        <f t="shared" si="2"/>
        <v>1024498.3685613865</v>
      </c>
      <c r="G33" s="2">
        <f t="shared" si="3"/>
        <v>936698.23458264989</v>
      </c>
      <c r="M33" s="2">
        <f t="shared" si="4"/>
        <v>1268449.2833599558</v>
      </c>
    </row>
    <row r="34" spans="1:13" x14ac:dyDescent="0.3">
      <c r="A34">
        <v>30</v>
      </c>
      <c r="B34" s="2">
        <f t="shared" si="5"/>
        <v>1468150.4160298957</v>
      </c>
      <c r="C34" s="2">
        <f t="shared" si="6"/>
        <v>1448492.2298792978</v>
      </c>
      <c r="D34" s="2">
        <f t="shared" si="0"/>
        <v>1333852.2925026519</v>
      </c>
      <c r="E34" s="2">
        <f t="shared" si="1"/>
        <v>1212876.4963968638</v>
      </c>
      <c r="F34" s="2">
        <f t="shared" si="2"/>
        <v>1103870.7625178767</v>
      </c>
      <c r="G34" s="2">
        <f t="shared" si="3"/>
        <v>1005620.1286576089</v>
      </c>
      <c r="M34" s="2">
        <f t="shared" si="4"/>
        <v>1381388.9115304002</v>
      </c>
    </row>
    <row r="35" spans="1:13" x14ac:dyDescent="0.3">
      <c r="A35" t="s">
        <v>9</v>
      </c>
      <c r="B35">
        <v>0</v>
      </c>
      <c r="C35" s="2">
        <f>$B$34-C34</f>
        <v>19658.186150597874</v>
      </c>
      <c r="D35" s="2">
        <f t="shared" ref="D35:G35" si="7">$B$34-D34</f>
        <v>134298.12352724373</v>
      </c>
      <c r="E35" s="2">
        <f t="shared" si="7"/>
        <v>255273.91963303182</v>
      </c>
      <c r="F35" s="2">
        <f t="shared" si="7"/>
        <v>364279.65351201897</v>
      </c>
      <c r="G35" s="2">
        <f t="shared" si="7"/>
        <v>462530.28737228678</v>
      </c>
      <c r="M35" s="2">
        <f>$B$34-M34</f>
        <v>86761.504499495495</v>
      </c>
    </row>
    <row r="36" spans="1:13" x14ac:dyDescent="0.3">
      <c r="A36" t="s">
        <v>11</v>
      </c>
      <c r="B36" s="1">
        <v>0</v>
      </c>
      <c r="C36" s="1">
        <f>C35/($B$34/100)</f>
        <v>1.3389763021527883</v>
      </c>
      <c r="D36" s="1">
        <f t="shared" ref="D36:G36" si="8">D35/($B$34/100)</f>
        <v>9.1474362613611824</v>
      </c>
      <c r="E36" s="1">
        <f t="shared" si="8"/>
        <v>17.387450008244503</v>
      </c>
      <c r="F36" s="1">
        <f>F35/($B$34/100)</f>
        <v>24.812147960771426</v>
      </c>
      <c r="G36" s="1">
        <f t="shared" si="8"/>
        <v>31.504284732830016</v>
      </c>
      <c r="M36" s="1">
        <f>M35/($B$34/100)</f>
        <v>5.9095787156544857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Dvorak</dc:creator>
  <cp:lastModifiedBy>Jakub Dvorak</cp:lastModifiedBy>
  <dcterms:created xsi:type="dcterms:W3CDTF">2020-07-04T13:03:18Z</dcterms:created>
  <dcterms:modified xsi:type="dcterms:W3CDTF">2020-07-18T07:41:23Z</dcterms:modified>
</cp:coreProperties>
</file>