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ba\Desktop\034 výpočet návratnosti investice\"/>
    </mc:Choice>
  </mc:AlternateContent>
  <xr:revisionPtr revIDLastSave="0" documentId="13_ncr:1_{1C2932A2-B659-4825-AB55-F09CDB9D65AB}" xr6:coauthVersionLast="44" xr6:coauthVersionMax="44" xr10:uidLastSave="{00000000-0000-0000-0000-000000000000}"/>
  <bookViews>
    <workbookView xWindow="-108" yWindow="-108" windowWidth="23256" windowHeight="12720" activeTab="2" xr2:uid="{7C381662-A4E5-4A04-AF94-F7BFFB2D2508}"/>
  </bookViews>
  <sheets>
    <sheet name="Jednoduchá návratnost investice" sheetId="2" r:id="rId1"/>
    <sheet name="Vážená roční návratnost" sheetId="1" r:id="rId2"/>
    <sheet name="Návratnost s vklady nebo výběry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3" l="1"/>
  <c r="C21" i="3" s="1"/>
  <c r="E3" i="3"/>
  <c r="D4" i="3"/>
  <c r="E5" i="3" s="1"/>
  <c r="D5" i="3"/>
  <c r="E6" i="3" s="1"/>
  <c r="D6" i="3"/>
  <c r="E7" i="3" s="1"/>
  <c r="D7" i="3"/>
  <c r="E8" i="3" s="1"/>
  <c r="D3" i="3"/>
  <c r="E4" i="3" s="1"/>
  <c r="B12" i="1"/>
  <c r="B4" i="2"/>
  <c r="E9" i="3" l="1"/>
  <c r="E11" i="3" s="1"/>
  <c r="B5" i="1"/>
</calcChain>
</file>

<file path=xl/sharedStrings.xml><?xml version="1.0" encoding="utf-8"?>
<sst xmlns="http://schemas.openxmlformats.org/spreadsheetml/2006/main" count="33" uniqueCount="21">
  <si>
    <t>Počteční vklad</t>
  </si>
  <si>
    <t>Výsledná částka</t>
  </si>
  <si>
    <t>Vážená roční návratnost</t>
  </si>
  <si>
    <t>Popis</t>
  </si>
  <si>
    <t>Hodnoty</t>
  </si>
  <si>
    <t>Počet let (roky)</t>
  </si>
  <si>
    <t>Návratnost investice (%)</t>
  </si>
  <si>
    <t>Počet dnů (dny)</t>
  </si>
  <si>
    <t>Počáteční částka</t>
  </si>
  <si>
    <t>Datum</t>
  </si>
  <si>
    <t>Transakce</t>
  </si>
  <si>
    <t>Částka po zohlednění vkladu/výběru</t>
  </si>
  <si>
    <t>Návratnost (%)</t>
  </si>
  <si>
    <t>Celková návratnost (%)</t>
  </si>
  <si>
    <t>Počet let</t>
  </si>
  <si>
    <t>Den</t>
  </si>
  <si>
    <t>Hodnota</t>
  </si>
  <si>
    <t>Vklad 1</t>
  </si>
  <si>
    <t>Vklad 2</t>
  </si>
  <si>
    <t>Konečná částka</t>
  </si>
  <si>
    <t>Vážená hodnota vkladu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</si>
</sst>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57686"/>
        <bgColor indexed="64"/>
      </patternFill>
    </fill>
    <fill>
      <patternFill patternType="solid">
        <fgColor rgb="FFFFB6C1"/>
        <bgColor indexed="64"/>
      </patternFill>
    </fill>
  </fills>
  <borders count="13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4" fontId="0" fillId="0" borderId="0" xfId="0" applyNumberFormat="1"/>
    <xf numFmtId="14" fontId="0" fillId="0" borderId="0" xfId="0" applyNumberFormat="1"/>
    <xf numFmtId="0" fontId="1" fillId="2" borderId="2" xfId="0" applyFont="1" applyFill="1" applyBorder="1" applyAlignment="1">
      <alignment horizontal="center"/>
    </xf>
    <xf numFmtId="0" fontId="2" fillId="3" borderId="4" xfId="0" applyFont="1" applyFill="1" applyBorder="1"/>
    <xf numFmtId="10" fontId="2" fillId="3" borderId="4" xfId="0" applyNumberFormat="1" applyFont="1" applyFill="1" applyBorder="1"/>
    <xf numFmtId="164" fontId="0" fillId="0" borderId="0" xfId="0" applyNumberFormat="1"/>
    <xf numFmtId="2" fontId="2" fillId="3" borderId="4" xfId="0" applyNumberFormat="1" applyFont="1" applyFill="1" applyBorder="1"/>
    <xf numFmtId="165" fontId="2" fillId="3" borderId="4" xfId="0" applyNumberFormat="1" applyFont="1" applyFill="1" applyBorder="1"/>
    <xf numFmtId="2" fontId="2" fillId="3" borderId="5" xfId="0" applyNumberFormat="1" applyFont="1" applyFill="1" applyBorder="1"/>
    <xf numFmtId="164" fontId="0" fillId="0" borderId="6" xfId="0" applyNumberFormat="1" applyFont="1" applyBorder="1"/>
    <xf numFmtId="0" fontId="1" fillId="2" borderId="3" xfId="0" applyFont="1" applyFill="1" applyBorder="1" applyAlignment="1">
      <alignment horizontal="center"/>
    </xf>
    <xf numFmtId="14" fontId="0" fillId="0" borderId="1" xfId="0" applyNumberFormat="1" applyFont="1" applyBorder="1"/>
    <xf numFmtId="0" fontId="1" fillId="2" borderId="8" xfId="0" applyFont="1" applyFill="1" applyBorder="1" applyAlignment="1">
      <alignment horizontal="center"/>
    </xf>
    <xf numFmtId="164" fontId="0" fillId="0" borderId="9" xfId="0" applyNumberFormat="1" applyFont="1" applyBorder="1"/>
    <xf numFmtId="164" fontId="2" fillId="3" borderId="10" xfId="0" applyNumberFormat="1" applyFont="1" applyFill="1" applyBorder="1"/>
    <xf numFmtId="14" fontId="0" fillId="0" borderId="12" xfId="0" applyNumberFormat="1" applyFont="1" applyBorder="1"/>
    <xf numFmtId="14" fontId="0" fillId="0" borderId="11" xfId="0" applyNumberFormat="1" applyFont="1" applyBorder="1"/>
    <xf numFmtId="4" fontId="2" fillId="3" borderId="10" xfId="0" applyNumberFormat="1" applyFont="1" applyFill="1" applyBorder="1"/>
    <xf numFmtId="3" fontId="0" fillId="0" borderId="7" xfId="0" applyNumberFormat="1" applyFont="1" applyBorder="1"/>
  </cellXfs>
  <cellStyles count="1">
    <cellStyle name="Normální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56E5321-3DC3-43B2-BBD5-BDB8C7975F33}" name="Tabulka13" displayName="Tabulka13" ref="A1:B4" totalsRowShown="0">
  <autoFilter ref="A1:B4" xr:uid="{AD770DC2-DAF9-4385-879B-0E0F4730281B}">
    <filterColumn colId="0" hiddenButton="1"/>
    <filterColumn colId="1" hiddenButton="1"/>
  </autoFilter>
  <tableColumns count="2">
    <tableColumn id="1" xr3:uid="{8584D6B2-79F9-48E0-A9F7-9939C1D74111}" name="Popis"/>
    <tableColumn id="2" xr3:uid="{4E5DCCDB-DD1F-48A0-9D67-B703E47BA51F}" name="Hodnoty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BF2514-CD52-4F8D-8B36-BF469B1F64A4}" name="Tabulka1" displayName="Tabulka1" ref="A1:B5" totalsRowShown="0">
  <autoFilter ref="A1:B5" xr:uid="{DEE8AE48-C099-427C-95F8-8B485C69260B}">
    <filterColumn colId="0" hiddenButton="1"/>
    <filterColumn colId="1" hiddenButton="1"/>
  </autoFilter>
  <tableColumns count="2">
    <tableColumn id="1" xr3:uid="{0E0E3CFC-E732-45C0-9D47-CA3DFD8401B1}" name="Popis"/>
    <tableColumn id="2" xr3:uid="{79AC83BD-CFC2-4E30-BCFB-EBB2F688AEBE}" name="Hodnoty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9362134-7CF4-401E-8829-9D75D6C1A304}" name="Tabulka15" displayName="Tabulka15" ref="A8:B12" totalsRowShown="0">
  <autoFilter ref="A8:B12" xr:uid="{D3544D41-4521-4D83-9013-2219C5011AE4}">
    <filterColumn colId="0" hiddenButton="1"/>
    <filterColumn colId="1" hiddenButton="1"/>
  </autoFilter>
  <tableColumns count="2">
    <tableColumn id="1" xr3:uid="{E6FB8EE8-4447-491D-B3BC-3E795A562571}" name="Popis"/>
    <tableColumn id="2" xr3:uid="{1CE00C46-B58D-458B-B125-2547AD02658D}" name="Hodnoty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963A8FD-3321-473F-8F50-2571CC81453B}" name="Tabulka14" displayName="Tabulka14" ref="A1:E9" totalsRowShown="0">
  <autoFilter ref="A1:E9" xr:uid="{329B5495-B738-41CA-BAEF-366A552A5641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60267364-A0F2-4F72-A5F9-EA023D638B82}" name="Datum"/>
    <tableColumn id="2" xr3:uid="{29402FD7-48AB-488D-8521-74F19F321408}" name="Počáteční částka"/>
    <tableColumn id="3" xr3:uid="{C5556CA4-8111-40B9-95E6-1348CFA8615F}" name="Transakce"/>
    <tableColumn id="4" xr3:uid="{730F907C-DFBD-4BEF-A5B8-060B964F3B37}" name="Částka po zohlednění vkladu/výběru"/>
    <tableColumn id="5" xr3:uid="{FAC08DEA-C270-4296-A36D-ECF3B6BD906F}" name="Návratnost (%)" dataDxfId="0">
      <calculatedColumnFormula>((B2-D1)/D1)*100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4E9CD-49E4-4B7A-B5F8-752D64A94285}">
  <dimension ref="A1:B4"/>
  <sheetViews>
    <sheetView workbookViewId="0">
      <selection activeCell="B4" sqref="B4"/>
    </sheetView>
  </sheetViews>
  <sheetFormatPr defaultRowHeight="14.4" x14ac:dyDescent="0.3"/>
  <cols>
    <col min="1" max="1" width="24.88671875" bestFit="1" customWidth="1"/>
    <col min="2" max="2" width="12.77734375" bestFit="1" customWidth="1"/>
  </cols>
  <sheetData>
    <row r="1" spans="1:2" x14ac:dyDescent="0.3">
      <c r="A1" s="3" t="s">
        <v>3</v>
      </c>
      <c r="B1" s="3" t="s">
        <v>4</v>
      </c>
    </row>
    <row r="2" spans="1:2" x14ac:dyDescent="0.3">
      <c r="A2" t="s">
        <v>0</v>
      </c>
      <c r="B2" s="6">
        <v>100000</v>
      </c>
    </row>
    <row r="3" spans="1:2" x14ac:dyDescent="0.3">
      <c r="A3" t="s">
        <v>1</v>
      </c>
      <c r="B3" s="6">
        <v>120000</v>
      </c>
    </row>
    <row r="4" spans="1:2" x14ac:dyDescent="0.3">
      <c r="A4" s="4" t="s">
        <v>6</v>
      </c>
      <c r="B4" s="8">
        <f>((B3-B2)/B2)*100</f>
        <v>20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3BE0B-0EAD-44B6-A8FA-4AC79AC17842}">
  <dimension ref="A1:C12"/>
  <sheetViews>
    <sheetView workbookViewId="0">
      <selection activeCell="D11" sqref="D11"/>
    </sheetView>
  </sheetViews>
  <sheetFormatPr defaultRowHeight="14.4" x14ac:dyDescent="0.3"/>
  <cols>
    <col min="1" max="1" width="24.6640625" customWidth="1"/>
    <col min="2" max="2" width="13.33203125" customWidth="1"/>
    <col min="3" max="3" width="10.109375" bestFit="1" customWidth="1"/>
  </cols>
  <sheetData>
    <row r="1" spans="1:3" x14ac:dyDescent="0.3">
      <c r="A1" s="3" t="s">
        <v>3</v>
      </c>
      <c r="B1" s="3" t="s">
        <v>4</v>
      </c>
    </row>
    <row r="2" spans="1:3" x14ac:dyDescent="0.3">
      <c r="A2" t="s">
        <v>0</v>
      </c>
      <c r="B2" s="6">
        <v>100000</v>
      </c>
      <c r="C2" s="2"/>
    </row>
    <row r="3" spans="1:3" x14ac:dyDescent="0.3">
      <c r="A3" t="s">
        <v>1</v>
      </c>
      <c r="B3" s="6">
        <v>120000</v>
      </c>
      <c r="C3" s="2"/>
    </row>
    <row r="4" spans="1:3" x14ac:dyDescent="0.3">
      <c r="A4" t="s">
        <v>5</v>
      </c>
      <c r="B4">
        <v>5</v>
      </c>
      <c r="C4" s="2"/>
    </row>
    <row r="5" spans="1:3" x14ac:dyDescent="0.3">
      <c r="A5" s="4" t="s">
        <v>2</v>
      </c>
      <c r="B5" s="5">
        <f>((B2+(B3-B2))/B2)^(1/B4)-1</f>
        <v>3.7137289336648172E-2</v>
      </c>
    </row>
    <row r="8" spans="1:3" x14ac:dyDescent="0.3">
      <c r="A8" s="3" t="s">
        <v>3</v>
      </c>
      <c r="B8" s="3" t="s">
        <v>4</v>
      </c>
    </row>
    <row r="9" spans="1:3" x14ac:dyDescent="0.3">
      <c r="A9" t="s">
        <v>0</v>
      </c>
      <c r="B9" s="6">
        <v>100000</v>
      </c>
    </row>
    <row r="10" spans="1:3" x14ac:dyDescent="0.3">
      <c r="A10" t="s">
        <v>1</v>
      </c>
      <c r="B10" s="6">
        <v>120000</v>
      </c>
    </row>
    <row r="11" spans="1:3" x14ac:dyDescent="0.3">
      <c r="A11" t="s">
        <v>7</v>
      </c>
      <c r="B11">
        <v>1643</v>
      </c>
    </row>
    <row r="12" spans="1:3" x14ac:dyDescent="0.3">
      <c r="A12" s="4" t="s">
        <v>2</v>
      </c>
      <c r="B12" s="5">
        <f>((B9+(B10-B9))/B9)^(365/B11)-1</f>
        <v>4.1335028985736599E-2</v>
      </c>
    </row>
  </sheetData>
  <pageMargins left="0.7" right="0.7" top="0.78740157499999996" bottom="0.78740157499999996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05372-EBB3-43B1-9A6A-146231764C80}">
  <dimension ref="A1:E21"/>
  <sheetViews>
    <sheetView tabSelected="1" workbookViewId="0">
      <selection activeCell="D24" sqref="D24"/>
    </sheetView>
  </sheetViews>
  <sheetFormatPr defaultRowHeight="14.4" x14ac:dyDescent="0.3"/>
  <cols>
    <col min="1" max="1" width="21.6640625" bestFit="1" customWidth="1"/>
    <col min="2" max="2" width="15.109375" bestFit="1" customWidth="1"/>
    <col min="3" max="3" width="10.109375" bestFit="1" customWidth="1"/>
    <col min="4" max="4" width="32.33203125" bestFit="1" customWidth="1"/>
    <col min="5" max="5" width="13.6640625" bestFit="1" customWidth="1"/>
  </cols>
  <sheetData>
    <row r="1" spans="1:5" x14ac:dyDescent="0.3">
      <c r="A1" s="3" t="s">
        <v>9</v>
      </c>
      <c r="B1" s="3" t="s">
        <v>8</v>
      </c>
      <c r="C1" s="3" t="s">
        <v>10</v>
      </c>
      <c r="D1" s="3" t="s">
        <v>11</v>
      </c>
      <c r="E1" s="3" t="s">
        <v>12</v>
      </c>
    </row>
    <row r="2" spans="1:5" x14ac:dyDescent="0.3">
      <c r="A2" s="2">
        <v>43831</v>
      </c>
      <c r="B2" s="6">
        <v>100000</v>
      </c>
      <c r="C2" s="6">
        <v>0</v>
      </c>
      <c r="D2" s="6">
        <v>100000</v>
      </c>
      <c r="E2" s="6"/>
    </row>
    <row r="3" spans="1:5" x14ac:dyDescent="0.3">
      <c r="A3" s="2">
        <v>43891</v>
      </c>
      <c r="B3" s="6">
        <v>104000</v>
      </c>
      <c r="C3" s="6">
        <v>2500</v>
      </c>
      <c r="D3" s="6">
        <f>Tabulka14[[#This Row],[Počáteční částka]]+Tabulka14[[#This Row],[Transakce]]</f>
        <v>106500</v>
      </c>
      <c r="E3" s="1">
        <f t="shared" ref="E3:E8" si="0">((B3-D2)/D2)*100</f>
        <v>4</v>
      </c>
    </row>
    <row r="4" spans="1:5" x14ac:dyDescent="0.3">
      <c r="A4" s="2">
        <v>43956</v>
      </c>
      <c r="B4" s="6">
        <v>107000</v>
      </c>
      <c r="C4" s="6">
        <v>7500</v>
      </c>
      <c r="D4" s="6">
        <f>Tabulka14[[#This Row],[Počáteční částka]]+Tabulka14[[#This Row],[Transakce]]</f>
        <v>114500</v>
      </c>
      <c r="E4" s="1">
        <f>((B4-D3)/D3)*100</f>
        <v>0.46948356807511737</v>
      </c>
    </row>
    <row r="5" spans="1:5" x14ac:dyDescent="0.3">
      <c r="A5" s="2">
        <v>44009</v>
      </c>
      <c r="B5" s="6">
        <v>115000</v>
      </c>
      <c r="C5" s="6">
        <v>-3000</v>
      </c>
      <c r="D5" s="6">
        <f>Tabulka14[[#This Row],[Počáteční částka]]+Tabulka14[[#This Row],[Transakce]]</f>
        <v>112000</v>
      </c>
      <c r="E5" s="1">
        <f t="shared" si="0"/>
        <v>0.43668122270742354</v>
      </c>
    </row>
    <row r="6" spans="1:5" x14ac:dyDescent="0.3">
      <c r="A6" s="2">
        <v>44091</v>
      </c>
      <c r="B6" s="6">
        <v>114000</v>
      </c>
      <c r="C6" s="6">
        <v>5000</v>
      </c>
      <c r="D6" s="6">
        <f>Tabulka14[[#This Row],[Počáteční částka]]+Tabulka14[[#This Row],[Transakce]]</f>
        <v>119000</v>
      </c>
      <c r="E6" s="1">
        <f t="shared" si="0"/>
        <v>1.7857142857142856</v>
      </c>
    </row>
    <row r="7" spans="1:5" x14ac:dyDescent="0.3">
      <c r="A7" s="2">
        <v>44136</v>
      </c>
      <c r="B7" s="6">
        <v>123000</v>
      </c>
      <c r="C7" s="6">
        <v>5000</v>
      </c>
      <c r="D7" s="6">
        <f>Tabulka14[[#This Row],[Počáteční částka]]+Tabulka14[[#This Row],[Transakce]]</f>
        <v>128000</v>
      </c>
      <c r="E7" s="1">
        <f t="shared" si="0"/>
        <v>3.3613445378151261</v>
      </c>
    </row>
    <row r="8" spans="1:5" x14ac:dyDescent="0.3">
      <c r="A8" s="2">
        <v>44196</v>
      </c>
      <c r="B8" s="6">
        <v>140000</v>
      </c>
      <c r="C8" s="6">
        <v>0</v>
      </c>
      <c r="D8" s="6">
        <v>140000</v>
      </c>
      <c r="E8" s="1">
        <f t="shared" si="0"/>
        <v>9.375</v>
      </c>
    </row>
    <row r="9" spans="1:5" x14ac:dyDescent="0.3">
      <c r="A9" s="4" t="s">
        <v>13</v>
      </c>
      <c r="B9" s="5"/>
      <c r="C9" s="5"/>
      <c r="D9" s="5"/>
      <c r="E9" s="7">
        <f>((1+(E3/100))*(1+(E4/100))*(1+(E5/100))*(1+(E6/100))*(1+(E7/100))*(1+(E8/100)) -1)*100</f>
        <v>20.759945299849459</v>
      </c>
    </row>
    <row r="10" spans="1:5" x14ac:dyDescent="0.3">
      <c r="D10" s="10" t="s">
        <v>14</v>
      </c>
      <c r="E10" s="19">
        <v>2</v>
      </c>
    </row>
    <row r="11" spans="1:5" x14ac:dyDescent="0.3">
      <c r="D11" s="5" t="s">
        <v>2</v>
      </c>
      <c r="E11" s="9">
        <f>((1 + E9/100) ^ (1 / E10) - 1) *100</f>
        <v>9.8908300541266527</v>
      </c>
    </row>
    <row r="15" spans="1:5" x14ac:dyDescent="0.3">
      <c r="A15" s="11"/>
      <c r="B15" s="3" t="s">
        <v>15</v>
      </c>
      <c r="C15" s="13" t="s">
        <v>16</v>
      </c>
    </row>
    <row r="16" spans="1:5" x14ac:dyDescent="0.3">
      <c r="A16" s="12" t="s">
        <v>8</v>
      </c>
      <c r="B16" s="16">
        <v>43922</v>
      </c>
      <c r="C16" s="14">
        <v>10000</v>
      </c>
    </row>
    <row r="17" spans="1:3" x14ac:dyDescent="0.3">
      <c r="A17" s="12" t="s">
        <v>17</v>
      </c>
      <c r="B17" s="16">
        <v>43936</v>
      </c>
      <c r="C17" s="14">
        <v>1000</v>
      </c>
    </row>
    <row r="18" spans="1:3" x14ac:dyDescent="0.3">
      <c r="A18" s="12" t="s">
        <v>18</v>
      </c>
      <c r="B18" s="16">
        <v>43946</v>
      </c>
      <c r="C18" s="14">
        <v>2000</v>
      </c>
    </row>
    <row r="19" spans="1:3" x14ac:dyDescent="0.3">
      <c r="A19" s="12" t="s">
        <v>19</v>
      </c>
      <c r="B19" s="17">
        <v>43952</v>
      </c>
      <c r="C19" s="14">
        <v>14500</v>
      </c>
    </row>
    <row r="20" spans="1:3" x14ac:dyDescent="0.3">
      <c r="A20" s="5" t="s">
        <v>20</v>
      </c>
      <c r="B20" s="5"/>
      <c r="C20" s="15">
        <f>(C17 * (30 - DAY(B17)) / 30) + (C18 * (30 - DAY(B18)) / 30)</f>
        <v>833.33333333333326</v>
      </c>
    </row>
    <row r="21" spans="1:3" x14ac:dyDescent="0.3">
      <c r="A21" s="4" t="s">
        <v>13</v>
      </c>
      <c r="B21" s="5"/>
      <c r="C21" s="18">
        <f>(C19/(C16+C20)-1)*100</f>
        <v>33.84615384615384</v>
      </c>
    </row>
  </sheetData>
  <pageMargins left="0.7" right="0.7" top="0.78740157499999996" bottom="0.78740157499999996" header="0.3" footer="0.3"/>
  <ignoredErrors>
    <ignoredError sqref="E9" calculatedColumn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Jednoduchá návratnost investice</vt:lpstr>
      <vt:lpstr>Vážená roční návratnost</vt:lpstr>
      <vt:lpstr>Návratnost s vklady nebo výběry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Dvorak</dc:creator>
  <cp:lastModifiedBy>Jakub Dvorak</cp:lastModifiedBy>
  <dcterms:created xsi:type="dcterms:W3CDTF">2020-02-15T14:52:10Z</dcterms:created>
  <dcterms:modified xsi:type="dcterms:W3CDTF">2020-02-15T20:21:18Z</dcterms:modified>
</cp:coreProperties>
</file>